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<sst xmlns="http://schemas.openxmlformats.org/spreadsheetml/2006/main" count="409" uniqueCount="173">
  <si>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</si>
  <si>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</si>
  <si>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</si>
  <si>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</si>
  <si>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</si>
  <si>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</si>
  <si>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</si>
  <si>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</si>
  <si>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</si>
  <si>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</si>
  <si>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</si>
  <si>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</si>
  <si>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</si>
  <si>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</si>
  <si>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</si>
  <si>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</si>
  <si>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</si>
  <si>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</si>
  <si>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</si>
  <si>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</si>
  <si>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</si>
  <si>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</si>
  <si>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</si>
  <si>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</si>
  <si>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</si>
  <si>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</si>
  <si>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</si>
  <si>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</si>
  <si>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</si>
  <si>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</si>
  <si>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</si>
  <si>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</si>
  <si>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</si>
  <si>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</si>
  <si>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</si>
  <si>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</si>
  <si>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</si>
  <si>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</si>
  <si>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</si>
  <si>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</si>
  <si>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</si>
  <si>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</si>
  <si>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</si>
  <si>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</si>
  <si>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</si>
  <si>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</si>
  <si>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</si>
  <si>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</si>
  <si>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</si>
  <si>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</si>
  <si>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</si>
  <si>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</si>
  <si>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</si>
  <si>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</si>
  <si>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</si>
  <si>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</si>
  <si>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</si>
  <si>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</si>
  <si>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</si>
  <si>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</si>
  <si>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</si>
  <si>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</si>
  <si>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</si>
  <si>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</si>
  <si>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</si>
  <si>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</si>
  <si>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</si>
  <si>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</si>
  <si>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</si>
  <si>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</si>
  <si>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</si>
  <si>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</si>
  <si>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</si>
  <si>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</si>
  <si>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</si>
  <si>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</si>
  <si>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</si>
  <si>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</si>
  <si>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</si>
  <si>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</si>
  <si>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</si>
  <si>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</si>
  <si>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</si>
  <si>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</si>
  <si>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</si>
  <si>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</si>
  <si>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Макаронные изделия отварные</t>
  </si>
  <si>
    <t>чай с сахаром</t>
  </si>
  <si>
    <t xml:space="preserve"> 27/10</t>
  </si>
  <si>
    <t>фрукт</t>
  </si>
  <si>
    <t xml:space="preserve"> 7/3</t>
  </si>
  <si>
    <t xml:space="preserve"> 11/2</t>
  </si>
  <si>
    <t xml:space="preserve">котлета из мяса </t>
  </si>
  <si>
    <t>напиток из шиповника</t>
  </si>
  <si>
    <t xml:space="preserve"> 37/10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</si>
  <si>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</si>
  <si>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</si>
  <si>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</si>
  <si>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</si>
  <si>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</si>
  <si>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</si>
  <si>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</si>
  <si>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</si>
  <si>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</si>
  <si>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</si>
  <si>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</si>
  <si>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</si>
  <si>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</si>
  <si>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</si>
  <si>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</si>
  <si>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</si>
  <si>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</si>
  <si>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</si>
  <si>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</si>
  <si>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>компот из свежи фруктов или ягод витаминизированный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</si>
  <si>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</si>
  <si>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</si>
  <si>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</si>
  <si>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</si>
  <si>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</si>
  <si>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салат картофельный с кукурузой</t>
  </si>
  <si>
    <t>су-пюре из разных овощей</t>
  </si>
  <si>
    <t xml:space="preserve"> 12/7</t>
  </si>
  <si>
    <t xml:space="preserve"> 19/10</t>
  </si>
  <si>
    <t xml:space="preserve"> 43/3</t>
  </si>
  <si>
    <t>напиток из свежих фруктов и ягод витаминизированный</t>
  </si>
  <si>
    <t xml:space="preserve"> 17/2</t>
  </si>
  <si>
    <t xml:space="preserve"> 4/9</t>
  </si>
  <si>
    <t>чай</t>
  </si>
  <si>
    <t>салат картофельный с зеленым горошком</t>
  </si>
  <si>
    <t xml:space="preserve"> 2/6</t>
  </si>
  <si>
    <t>напитки</t>
  </si>
  <si>
    <t>доп. Блюдо</t>
  </si>
  <si>
    <t>печенье</t>
  </si>
  <si>
    <t>суп-лапша с цыпленком, мукой ЗП и отрубями</t>
  </si>
  <si>
    <t>суп картофельный с бобовыми,мукой зп, отрубями и цыпл</t>
  </si>
  <si>
    <t>котлета (бифштекс) из мяса говядины</t>
  </si>
  <si>
    <t>омлет запеченный или паровой с маслом сливочным</t>
  </si>
  <si>
    <t>каша пшенная молочная с маслом сливочным</t>
  </si>
  <si>
    <t>сыр(порциями)</t>
  </si>
  <si>
    <t>хлеб пшеничный витаминизированный</t>
  </si>
  <si>
    <t>кофейный напиток с молоком</t>
  </si>
  <si>
    <t>салат из свеклы с растительным маслом</t>
  </si>
  <si>
    <t>щи из свежей капусты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</si>
  <si>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</si>
  <si>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</si>
  <si>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</si>
  <si>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</si>
  <si>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</si>
  <si>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</si>
  <si>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</si>
  <si>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</si>
  <si>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</si>
  <si>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 xml:space="preserve">плов из мяса </t>
  </si>
  <si>
    <t>котлета из мяса кур с маслом сливочным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</si>
  <si>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</si>
  <si>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</si>
  <si>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</si>
  <si>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</si>
  <si>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</si>
  <si>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</si>
  <si>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мяса</t>
  </si>
  <si>
    <t>котлета из рыбы</t>
  </si>
  <si>
    <t>43/8</t>
  </si>
  <si>
    <t>мандарин</t>
  </si>
  <si>
    <t>рис отварной</t>
  </si>
  <si>
    <t>465/96</t>
  </si>
  <si>
    <t>салат из свеклы с маслом растительным и сыром</t>
  </si>
  <si>
    <t>салат из свежей капусты с м/растит.  и кукурузой</t>
  </si>
  <si>
    <t>64/2</t>
  </si>
  <si>
    <t>напиток из свежих фруктов или ягод витаминизированный</t>
  </si>
  <si>
    <t>биточки из мяса кур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</si>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</sst>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2</v>
      </c>
      <c r="C6" s="22" t="s">
        <v>20</v>
      </c>
      <c r="D6" s="5" t="s">
        <v>21</v>
      </c>
      <c r="E6" s="39" t="s">
        <v>138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146</v>
      </c>
      <c r="L6" s="40">
        <v>38.47</v>
      </c>
    </row>
    <row r="7" spans="1:12" ht="15" x14ac:dyDescent="0.25">
      <c r="A7" s="23"/>
      <c r="B7" s="15"/>
      <c r="C7" s="11"/>
      <c r="D7" s="6" t="s">
        <v>43</v>
      </c>
      <c r="E7" s="42" t="s">
        <v>139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141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140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32.83</v>
      </c>
    </row>
    <row r="11" spans="1:12" ht="15" x14ac:dyDescent="0.25">
      <c r="A11" s="23"/>
      <c r="B11" s="15"/>
      <c r="C11" s="11"/>
      <c r="D11" s="6"/>
      <c r="E11" s="42" t="s">
        <v>69</v>
      </c>
      <c r="F11" s="43" t="s">
        <v>69</v>
      </c>
      <c r="G11" s="43"/>
      <c r="H11" s="43"/>
      <c r="I11" s="43"/>
      <c r="J11" s="43"/>
      <c r="K11" s="44"/>
      <c r="L11" s="43" t="s">
        <v>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2</v>
      </c>
      <c r="C14" s="10" t="s">
        <v>25</v>
      </c>
      <c r="D14" s="7" t="s">
        <v>26</v>
      </c>
      <c r="E14" s="42" t="s">
        <v>142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147</v>
      </c>
      <c r="L14" s="43">
        <v>16.309999999999999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143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148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144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149</v>
      </c>
      <c r="L16" s="43">
        <v>48.48</v>
      </c>
    </row>
    <row r="17" spans="1:12" ht="15" x14ac:dyDescent="0.25">
      <c r="A17" s="23"/>
      <c r="B17" s="15"/>
      <c r="C17" s="11"/>
      <c r="D17" s="7" t="s">
        <v>29</v>
      </c>
      <c r="E17" s="42" t="s">
        <v>145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150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140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69</v>
      </c>
      <c r="F21" s="43" t="s">
        <v>69</v>
      </c>
      <c r="G21" s="43"/>
      <c r="H21" s="43"/>
      <c r="I21" s="43"/>
      <c r="J21" s="43"/>
      <c r="K21" s="44"/>
      <c r="L21" s="43" t="s">
        <v>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2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3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47.81</v>
      </c>
    </row>
    <row r="26" spans="1:12" ht="15" x14ac:dyDescent="0.25">
      <c r="A26" s="14"/>
      <c r="B26" s="15"/>
      <c r="C26" s="11"/>
      <c r="D26" s="6" t="s">
        <v>29</v>
      </c>
      <c r="E26" s="42" t="s">
        <v>95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151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69</v>
      </c>
      <c r="F31" s="43" t="s">
        <v>69</v>
      </c>
      <c r="G31" s="43"/>
      <c r="H31" s="43"/>
      <c r="I31" s="43"/>
      <c r="J31" s="43"/>
      <c r="K31" s="44"/>
      <c r="L31" s="43" t="s">
        <v>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116.07000000000002</v>
      </c>
    </row>
    <row r="33" spans="1:12" ht="15" x14ac:dyDescent="0.25">
      <c r="A33" s="13">
        <f>A25</f>
        <v>1</v>
      </c>
      <c r="B33" s="13">
        <f>B25</f>
        <v>3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58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59</v>
      </c>
      <c r="L34" s="43">
        <v>21.36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61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58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64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3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4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66</v>
      </c>
      <c r="L44" s="40">
        <v>30.14</v>
      </c>
    </row>
    <row r="45" spans="1:12" ht="15" x14ac:dyDescent="0.25">
      <c r="A45" s="23"/>
      <c r="B45" s="15"/>
      <c r="C45" s="11"/>
      <c r="D45" s="6"/>
      <c r="E45" s="42" t="s">
        <v>68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69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70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164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24.34</v>
      </c>
    </row>
    <row r="49" spans="1:12" ht="15" x14ac:dyDescent="0.25">
      <c r="A49" s="23"/>
      <c r="B49" s="15"/>
      <c r="C49" s="11"/>
      <c r="D49" s="6"/>
      <c r="E49" s="42" t="s">
        <v>69</v>
      </c>
      <c r="F49" s="43"/>
      <c r="G49" s="43"/>
      <c r="H49" s="43"/>
      <c r="I49" s="43"/>
      <c r="J49" s="43"/>
      <c r="K49" s="44"/>
      <c r="L49" s="43" t="s">
        <v>69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4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72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74</v>
      </c>
      <c r="L53" s="43">
        <v>29.41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76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4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5</v>
      </c>
      <c r="C63" s="22" t="s">
        <v>20</v>
      </c>
      <c r="D63" s="5" t="s">
        <v>21</v>
      </c>
      <c r="E63" s="39" t="s">
        <v>162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80</v>
      </c>
      <c r="L63" s="40">
        <v>42.67</v>
      </c>
    </row>
    <row r="64" spans="1:12" ht="15" x14ac:dyDescent="0.25">
      <c r="A64" s="23"/>
      <c r="B64" s="15"/>
      <c r="C64" s="11"/>
      <c r="D64" s="6" t="s">
        <v>29</v>
      </c>
      <c r="E64" s="42" t="s">
        <v>79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81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 t="s">
        <v>69</v>
      </c>
      <c r="G65" s="43" t="s">
        <v>69</v>
      </c>
      <c r="H65" s="43" t="s">
        <v>69</v>
      </c>
      <c r="I65" s="43" t="s">
        <v>69</v>
      </c>
      <c r="J65" s="43" t="s">
        <v>69</v>
      </c>
      <c r="K65" s="44" t="s">
        <v>69</v>
      </c>
      <c r="L65" s="43" t="s">
        <v>69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83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78</v>
      </c>
      <c r="L68" s="43">
        <v>13.11</v>
      </c>
    </row>
    <row r="69" spans="1:12" ht="15" x14ac:dyDescent="0.25">
      <c r="A69" s="23"/>
      <c r="B69" s="15"/>
      <c r="C69" s="11"/>
      <c r="D69" s="6" t="s">
        <v>30</v>
      </c>
      <c r="E69" s="42" t="s">
        <v>82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5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4.2</v>
      </c>
      <c r="H72" s="43">
        <v>6.3</v>
      </c>
      <c r="I72" s="43">
        <v>13.4</v>
      </c>
      <c r="J72" s="43">
        <v>128</v>
      </c>
      <c r="K72" s="44" t="s">
        <v>85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171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76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88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89</v>
      </c>
      <c r="E78" s="42" t="s">
        <v>152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25.620000000000005</v>
      </c>
      <c r="I80" s="19">
        <f t="shared" ref="I80" si="36">SUM(I71:I79)</f>
        <v>105.53999999999999</v>
      </c>
      <c r="J80" s="19">
        <f t="shared" ref="J80:L80" si="37">SUM(J71:J79)</f>
        <v>757.3</v>
      </c>
      <c r="K80" s="25"/>
      <c r="L80" s="19">
        <f t="shared" si="37"/>
        <v>116.07000000000001</v>
      </c>
    </row>
    <row r="81" spans="1:12" ht="14.25" customHeight="1" thickBot="1" x14ac:dyDescent="0.25">
      <c r="A81" s="29">
        <f>A63</f>
        <v>1</v>
      </c>
      <c r="B81" s="30">
        <f>B63</f>
        <v>5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44.330000000000005</v>
      </c>
      <c r="I81" s="32">
        <f t="shared" ref="I81" si="40">I70+I80</f>
        <v>184.11</v>
      </c>
      <c r="J81" s="32">
        <f t="shared" ref="J81:L81" si="41">J70+J80</f>
        <v>1263.3</v>
      </c>
      <c r="K81" s="32"/>
      <c r="L81" s="32">
        <f t="shared" si="41"/>
        <v>232.14000000000001</v>
      </c>
    </row>
    <row r="82" spans="1:12" ht="15" hidden="1" x14ac:dyDescent="0.25">
      <c r="A82" s="20">
        <v>1</v>
      </c>
      <c r="B82" s="21">
        <v>1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0.75" hidden="1" customHeight="1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52"/>
      <c r="L84" s="43"/>
    </row>
    <row r="85" spans="1:12" ht="15" hidden="1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 t="s">
        <v>43</v>
      </c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hidden="1" x14ac:dyDescent="0.25">
      <c r="A90" s="26">
        <f>A82</f>
        <v>1</v>
      </c>
      <c r="B90" s="13">
        <f>B82</f>
        <v>1</v>
      </c>
      <c r="C90" s="10" t="s">
        <v>25</v>
      </c>
      <c r="D90" s="7" t="s">
        <v>26</v>
      </c>
      <c r="E90" s="42"/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90</v>
      </c>
      <c r="L90" s="43">
        <v>6.86</v>
      </c>
    </row>
    <row r="91" spans="1:12" ht="15" hidden="1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91</v>
      </c>
      <c r="L91" s="43">
        <v>26.01</v>
      </c>
    </row>
    <row r="92" spans="1:12" ht="15" hidden="1" x14ac:dyDescent="0.2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76</v>
      </c>
      <c r="L92" s="43">
        <v>48.68</v>
      </c>
    </row>
    <row r="93" spans="1:12" ht="15" hidden="1" x14ac:dyDescent="0.25">
      <c r="A93" s="23"/>
      <c r="B93" s="15"/>
      <c r="C93" s="11"/>
      <c r="D93" s="7" t="s">
        <v>29</v>
      </c>
      <c r="E93" s="42" t="s">
        <v>165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166</v>
      </c>
      <c r="L93" s="43">
        <v>18.88</v>
      </c>
    </row>
    <row r="94" spans="1:12" ht="15" hidden="1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94</v>
      </c>
      <c r="L94" s="43">
        <v>10.6</v>
      </c>
    </row>
    <row r="95" spans="1:12" ht="4.5" hidden="1" customHeight="1" thickBot="1" x14ac:dyDescent="0.3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.75" hidden="1" thickBot="1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.75" hidden="1" thickBot="1" x14ac:dyDescent="0.3">
      <c r="A97" s="23"/>
      <c r="B97" s="15"/>
      <c r="C97" s="11"/>
      <c r="D97" s="6"/>
      <c r="E97" s="42" t="s">
        <v>69</v>
      </c>
      <c r="F97" s="43" t="s">
        <v>69</v>
      </c>
      <c r="G97" s="43"/>
      <c r="H97" s="43"/>
      <c r="I97" s="43"/>
      <c r="J97" s="43"/>
      <c r="K97" s="44"/>
      <c r="L97" s="43" t="s">
        <v>69</v>
      </c>
    </row>
    <row r="98" spans="1:12" ht="15.75" hidden="1" thickBot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hidden="1" thickBot="1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23.389999999999997</v>
      </c>
      <c r="H99" s="19">
        <f>SUM(H90:H98)</f>
        <v>25.36</v>
      </c>
      <c r="I99" s="19">
        <f>SUM(I90:I98)</f>
        <v>106.4</v>
      </c>
      <c r="J99" s="19">
        <f>SUM(J90:J98)</f>
        <v>728.04</v>
      </c>
      <c r="K99" s="25"/>
      <c r="L99" s="19">
        <f>SUM(L90:L98)</f>
        <v>116.07000000000001</v>
      </c>
    </row>
    <row r="100" spans="1:12" ht="15.75" hidden="1" customHeight="1" thickBot="1" x14ac:dyDescent="0.25">
      <c r="A100" s="29">
        <f>A82</f>
        <v>1</v>
      </c>
      <c r="B100" s="30">
        <f>B82</f>
        <v>1</v>
      </c>
      <c r="C100" s="54" t="s">
        <v>4</v>
      </c>
      <c r="D100" s="55"/>
      <c r="E100" s="31"/>
      <c r="F100" s="32">
        <f>F89+F99</f>
        <v>760</v>
      </c>
      <c r="G100" s="32">
        <f>G89+G99</f>
        <v>23.389999999999997</v>
      </c>
      <c r="H100" s="32">
        <f>H89+H99</f>
        <v>25.36</v>
      </c>
      <c r="I100" s="32">
        <f>I89+I99</f>
        <v>106.4</v>
      </c>
      <c r="J100" s="32">
        <f>J89+J99</f>
        <v>728.04</v>
      </c>
      <c r="K100" s="32"/>
      <c r="L100" s="32">
        <f>L89+L99</f>
        <v>116.07000000000001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97</v>
      </c>
      <c r="L101" s="40">
        <v>27.85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99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90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42">SUM(G101:G107)</f>
        <v>17.48</v>
      </c>
      <c r="H108" s="19">
        <f t="shared" si="42"/>
        <v>15.930000000000001</v>
      </c>
      <c r="I108" s="19">
        <f t="shared" si="42"/>
        <v>79.710000000000008</v>
      </c>
      <c r="J108" s="19">
        <f t="shared" si="42"/>
        <v>491.37</v>
      </c>
      <c r="K108" s="25"/>
      <c r="L108" s="19">
        <f t="shared" ref="L108" si="43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101</v>
      </c>
      <c r="L109" s="43">
        <v>10.62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103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155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158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156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157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44">SUM(G109:G117)</f>
        <v>22.189999999999998</v>
      </c>
      <c r="H118" s="19">
        <f t="shared" si="44"/>
        <v>25.1</v>
      </c>
      <c r="I118" s="19">
        <f t="shared" si="44"/>
        <v>100.32000000000001</v>
      </c>
      <c r="J118" s="19">
        <f t="shared" si="44"/>
        <v>687</v>
      </c>
      <c r="K118" s="25"/>
      <c r="L118" s="19">
        <f t="shared" ref="L118" si="45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46">G108+G118</f>
        <v>39.67</v>
      </c>
      <c r="H119" s="32">
        <f t="shared" ref="H119" si="47">H108+H118</f>
        <v>41.03</v>
      </c>
      <c r="I119" s="32">
        <f t="shared" ref="I119" si="48">I108+I118</f>
        <v>180.03000000000003</v>
      </c>
      <c r="J119" s="32">
        <f t="shared" ref="J119:L119" si="49">J108+J118</f>
        <v>1178.3699999999999</v>
      </c>
      <c r="K119" s="32"/>
      <c r="L119" s="32">
        <f t="shared" si="49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136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105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104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106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108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109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107</v>
      </c>
      <c r="L125" s="43">
        <v>11.07</v>
      </c>
    </row>
    <row r="126" spans="1:12" ht="15" x14ac:dyDescent="0.25">
      <c r="A126" s="14"/>
      <c r="B126" s="15"/>
      <c r="C126" s="11"/>
      <c r="D126" s="6" t="s">
        <v>69</v>
      </c>
      <c r="E126" s="42" t="s">
        <v>69</v>
      </c>
      <c r="F126" s="43" t="s">
        <v>69</v>
      </c>
      <c r="G126" s="43" t="s">
        <v>69</v>
      </c>
      <c r="H126" s="43" t="s">
        <v>69</v>
      </c>
      <c r="I126" s="43" t="s">
        <v>69</v>
      </c>
      <c r="J126" s="43" t="s">
        <v>69</v>
      </c>
      <c r="K126" s="44"/>
      <c r="L126" s="43" t="s">
        <v>69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0">SUM(G120:G126)</f>
        <v>19.25</v>
      </c>
      <c r="H127" s="19">
        <f t="shared" si="50"/>
        <v>16.440000000000001</v>
      </c>
      <c r="I127" s="19">
        <f t="shared" si="50"/>
        <v>80.48</v>
      </c>
      <c r="J127" s="19">
        <f t="shared" si="50"/>
        <v>506</v>
      </c>
      <c r="K127" s="25"/>
      <c r="L127" s="19">
        <f t="shared" ref="L127" si="51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172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55</v>
      </c>
      <c r="L128" s="43">
        <v>16.399999999999999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110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111</v>
      </c>
      <c r="L129" s="43">
        <v>23.88</v>
      </c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113</v>
      </c>
      <c r="L130" s="43">
        <v>58.57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115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2">SUM(G128:G136)</f>
        <v>24.16</v>
      </c>
      <c r="H137" s="19">
        <f t="shared" si="52"/>
        <v>23.830000000000002</v>
      </c>
      <c r="I137" s="19">
        <f t="shared" si="52"/>
        <v>100.36</v>
      </c>
      <c r="J137" s="19">
        <f t="shared" si="52"/>
        <v>726</v>
      </c>
      <c r="K137" s="25"/>
      <c r="L137" s="19">
        <f t="shared" ref="L137" si="53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54">G127+G137</f>
        <v>43.41</v>
      </c>
      <c r="H138" s="32">
        <f t="shared" ref="H138" si="55">H127+H137</f>
        <v>40.270000000000003</v>
      </c>
      <c r="I138" s="32">
        <f t="shared" ref="I138" si="56">I127+I137</f>
        <v>180.84</v>
      </c>
      <c r="J138" s="32">
        <f t="shared" ref="J138:L138" si="57">J127+J137</f>
        <v>1232</v>
      </c>
      <c r="K138" s="32"/>
      <c r="L138" s="32">
        <f t="shared" si="57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117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118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119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152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58">SUM(G139:G145)</f>
        <v>16.25</v>
      </c>
      <c r="H146" s="19">
        <f t="shared" si="58"/>
        <v>16.920000000000002</v>
      </c>
      <c r="I146" s="19">
        <f t="shared" si="58"/>
        <v>74.75</v>
      </c>
      <c r="J146" s="19">
        <f t="shared" si="58"/>
        <v>499</v>
      </c>
      <c r="K146" s="25"/>
      <c r="L146" s="19">
        <f t="shared" ref="L146" si="59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13.52</v>
      </c>
    </row>
    <row r="148" spans="1:12" ht="15" x14ac:dyDescent="0.25">
      <c r="A148" s="23"/>
      <c r="B148" s="15"/>
      <c r="C148" s="11"/>
      <c r="D148" s="7" t="s">
        <v>27</v>
      </c>
      <c r="E148" s="42" t="s">
        <v>121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85</v>
      </c>
      <c r="L148" s="43">
        <v>17.98</v>
      </c>
    </row>
    <row r="149" spans="1:12" ht="15" x14ac:dyDescent="0.25">
      <c r="A149" s="23"/>
      <c r="B149" s="15"/>
      <c r="C149" s="11"/>
      <c r="D149" s="7" t="s">
        <v>28</v>
      </c>
      <c r="E149" s="42" t="s">
        <v>162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122</v>
      </c>
      <c r="L149" s="43">
        <v>42.67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81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159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160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69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0">SUM(G147:G155)</f>
        <v>23.82</v>
      </c>
      <c r="H156" s="19">
        <f t="shared" si="60"/>
        <v>24.82</v>
      </c>
      <c r="I156" s="19">
        <f t="shared" si="60"/>
        <v>100.67999999999999</v>
      </c>
      <c r="J156" s="19">
        <f t="shared" si="60"/>
        <v>724</v>
      </c>
      <c r="K156" s="25"/>
      <c r="L156" s="19">
        <f t="shared" ref="L156" si="61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62">G146+G156</f>
        <v>40.07</v>
      </c>
      <c r="H157" s="32">
        <f t="shared" ref="H157" si="63">H146+H156</f>
        <v>41.74</v>
      </c>
      <c r="I157" s="32">
        <f t="shared" ref="I157" si="64">I146+I156</f>
        <v>175.43</v>
      </c>
      <c r="J157" s="32">
        <f t="shared" ref="J157:L157" si="65">J146+J156</f>
        <v>1223</v>
      </c>
      <c r="K157" s="32"/>
      <c r="L157" s="32">
        <f t="shared" si="65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169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168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123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 t="s">
        <v>125</v>
      </c>
      <c r="F160" s="43">
        <v>200</v>
      </c>
      <c r="G160" s="43">
        <v>0.16</v>
      </c>
      <c r="H160" s="43">
        <v>0</v>
      </c>
      <c r="I160" s="43">
        <v>10.41</v>
      </c>
      <c r="J160" s="43">
        <v>37.69</v>
      </c>
      <c r="K160" s="44" t="s">
        <v>94</v>
      </c>
      <c r="L160" s="43">
        <v>21.07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95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124</v>
      </c>
      <c r="L163" s="43">
        <v>15.7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66">SUM(G158:G164)</f>
        <v>18.72</v>
      </c>
      <c r="H165" s="19">
        <f t="shared" si="66"/>
        <v>19.420000000000002</v>
      </c>
      <c r="I165" s="19">
        <f t="shared" si="66"/>
        <v>80.73</v>
      </c>
      <c r="J165" s="19">
        <f t="shared" si="66"/>
        <v>504.69</v>
      </c>
      <c r="K165" s="25"/>
      <c r="L165" s="19">
        <f t="shared" ref="L165" si="67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167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64</v>
      </c>
      <c r="L166" s="43">
        <v>17.760000000000002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126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127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88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68">SUM(G166:G174)</f>
        <v>25.889999999999997</v>
      </c>
      <c r="H175" s="19">
        <f t="shared" si="68"/>
        <v>24.400000000000002</v>
      </c>
      <c r="I175" s="19">
        <f t="shared" si="68"/>
        <v>105.51</v>
      </c>
      <c r="J175" s="19">
        <f t="shared" si="68"/>
        <v>747.5</v>
      </c>
      <c r="K175" s="25"/>
      <c r="L175" s="19">
        <f t="shared" ref="L175" si="69">SUM(L166:L174)</f>
        <v>116.07000000000002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70">G165+G175</f>
        <v>44.61</v>
      </c>
      <c r="H176" s="32">
        <f t="shared" ref="H176" si="71">H165+H175</f>
        <v>43.820000000000007</v>
      </c>
      <c r="I176" s="32">
        <f t="shared" ref="I176" si="72">I165+I175</f>
        <v>186.24</v>
      </c>
      <c r="J176" s="32">
        <f t="shared" ref="J176:L176" si="73">J165+J175</f>
        <v>1252.19</v>
      </c>
      <c r="K176" s="32"/>
      <c r="L176" s="32">
        <f t="shared" si="73"/>
        <v>232.14000000000004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137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130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129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72</v>
      </c>
      <c r="L178" s="43">
        <v>15.5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131</v>
      </c>
      <c r="E182" s="42" t="s">
        <v>170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44</v>
      </c>
      <c r="L182" s="43">
        <v>17.09</v>
      </c>
    </row>
    <row r="183" spans="1:12" ht="15" x14ac:dyDescent="0.25">
      <c r="A183" s="23"/>
      <c r="B183" s="15"/>
      <c r="C183" s="11"/>
      <c r="D183" s="6" t="s">
        <v>132</v>
      </c>
      <c r="E183" s="42" t="s">
        <v>133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17.559999999999999</v>
      </c>
      <c r="H184" s="19">
        <f t="shared" si="74"/>
        <v>16.96</v>
      </c>
      <c r="I184" s="19">
        <f t="shared" si="74"/>
        <v>68.599999999999994</v>
      </c>
      <c r="J184" s="19">
        <f t="shared" si="74"/>
        <v>506</v>
      </c>
      <c r="K184" s="25"/>
      <c r="L184" s="19">
        <f t="shared" ref="L184" si="75">SUM(L177:L183)</f>
        <v>116.07000000000002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74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161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163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124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88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164</v>
      </c>
      <c r="F192" s="43">
        <v>80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76">SUM(G185:G193)</f>
        <v>25.189999999999998</v>
      </c>
      <c r="H194" s="19">
        <f t="shared" si="76"/>
        <v>24.220000000000002</v>
      </c>
      <c r="I194" s="19">
        <f t="shared" si="76"/>
        <v>111.15</v>
      </c>
      <c r="J194" s="19">
        <f t="shared" si="76"/>
        <v>728</v>
      </c>
      <c r="K194" s="25"/>
      <c r="L194" s="19">
        <f t="shared" ref="L194" si="77">SUM(L185:L193)</f>
        <v>116.07000000000002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1280</v>
      </c>
      <c r="G195" s="32">
        <f t="shared" ref="G195" si="78">G184+G194</f>
        <v>42.75</v>
      </c>
      <c r="H195" s="32">
        <f t="shared" ref="H195" si="79">H184+H194</f>
        <v>41.180000000000007</v>
      </c>
      <c r="I195" s="32">
        <f t="shared" ref="I195" si="80">I184+I194</f>
        <v>179.75</v>
      </c>
      <c r="J195" s="32">
        <f t="shared" ref="J195:L195" si="81">J184+J194</f>
        <v>1234</v>
      </c>
      <c r="K195" s="32"/>
      <c r="L195" s="32">
        <f t="shared" si="81"/>
        <v>232.14000000000004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>(G24+G43+G62+G81+G100+G119+G138+G157+G176+G195)/(IF(G24=0,0,1)+IF(G43=0,0,1)+IF(G62=0,0,1)+IF(G81=0,0,1)+IF(G100=0,0,1)+IF(G119=0,0,1)+IF(G138=0,0,1)+IF(G157=0,0,1)+IF(G176=0,0,1)+IF(G195=0,0,1))</f>
        <v>40.843000000000004</v>
      </c>
      <c r="H196" s="34">
        <f>(H24+H43+H62+H81+H100+H119+H138+H157+H176+H195)/(IF(H24=0,0,1)+IF(H43=0,0,1)+IF(H62=0,0,1)+IF(H81=0,0,1)+IF(H100=0,0,1)+IF(H119=0,0,1)+IF(H138=0,0,1)+IF(H157=0,0,1)+IF(H176=0,0,1)+IF(H195=0,0,1))</f>
        <v>41.172000000000004</v>
      </c>
      <c r="I196" s="34">
        <f>(I24+I43+I62+I81+I100+I119+I138+I157+I176+I195)/(IF(I24=0,0,1)+IF(I43=0,0,1)+IF(I62=0,0,1)+IF(I81=0,0,1)+IF(I100=0,0,1)+IF(I119=0,0,1)+IF(I138=0,0,1)+IF(I157=0,0,1)+IF(I176=0,0,1)+IF(I195=0,0,1))</f>
        <v>172.017</v>
      </c>
      <c r="J196" s="34">
        <f>(J24+J43+J62+J81+J100+J119+J138+J157+J176+J195)/(IF(J24=0,0,1)+IF(J43=0,0,1)+IF(J62=0,0,1)+IF(J81=0,0,1)+IF(J100=0,0,1)+IF(J119=0,0,1)+IF(J138=0,0,1)+IF(J157=0,0,1)+IF(J176=0,0,1)+IF(J195=0,0,1))</f>
        <v>1188.3240000000001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220.53300000000004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2024-10-14T03:41:38Z</cp:lastPrinted>
  <dcterms:created xsi:type="dcterms:W3CDTF">2022-05-16T14:23:56Z</dcterms:created>
  <dcterms:modified xsi:type="dcterms:W3CDTF">2024-11-04T08:23:31Z</dcterms:modified>
</cp:coreProperties>
</file>